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.DOMAIN\OneDrive - Duncan Allen\Desktop\"/>
    </mc:Choice>
  </mc:AlternateContent>
  <xr:revisionPtr revIDLastSave="0" documentId="8_{8541505B-3514-45CE-890C-113BDCBECF34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True-Up Summary" sheetId="1" r:id="rId1"/>
    <sheet name="Costs by Account" sheetId="4" r:id="rId2"/>
  </sheets>
  <definedNames>
    <definedName name="_xlnm.Print_Area" localSheetId="1">'Costs by Account'!$A$1:$D$19</definedName>
    <definedName name="_xlnm.Print_Area" localSheetId="0">'True-Up Summary'!$A$1:$F$28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5" i="4"/>
  <c r="D9" i="1" s="1"/>
  <c r="D14" i="1" s="1"/>
  <c r="D10" i="1" l="1"/>
  <c r="D12" i="1" l="1"/>
  <c r="D15" i="1" s="1"/>
  <c r="D16" i="1" s="1"/>
  <c r="D20" i="1" l="1"/>
  <c r="D24" i="1" s="1"/>
  <c r="D28" i="1" s="1"/>
</calcChain>
</file>

<file path=xl/sharedStrings.xml><?xml version="1.0" encoding="utf-8"?>
<sst xmlns="http://schemas.openxmlformats.org/spreadsheetml/2006/main" count="56" uniqueCount="53">
  <si>
    <t>Operating Cost True-Up</t>
  </si>
  <si>
    <t>FERC Account Number</t>
  </si>
  <si>
    <t>Account 561.4</t>
  </si>
  <si>
    <t>Account 923</t>
  </si>
  <si>
    <t>Account 924</t>
  </si>
  <si>
    <t>Account 925</t>
  </si>
  <si>
    <t>Account 928</t>
  </si>
  <si>
    <t>Account 930.2</t>
  </si>
  <si>
    <t>Amount</t>
  </si>
  <si>
    <t>Total</t>
  </si>
  <si>
    <t>Item</t>
  </si>
  <si>
    <t>Difference</t>
  </si>
  <si>
    <t>Interest on Difference</t>
  </si>
  <si>
    <t>Notes</t>
  </si>
  <si>
    <t>True-Up Adjustment</t>
  </si>
  <si>
    <t>Plus: True-Up Adjustment</t>
  </si>
  <si>
    <t>Line No.</t>
  </si>
  <si>
    <t>Account Name</t>
  </si>
  <si>
    <t>Outside Services Employed</t>
  </si>
  <si>
    <t>Property Insurance</t>
  </si>
  <si>
    <t>Injuries and Damages</t>
  </si>
  <si>
    <t>Regulatory Commission Expenses</t>
  </si>
  <si>
    <t xml:space="preserve">Scheduling, System Control and Dispatch </t>
  </si>
  <si>
    <t>Miscellaneous General Expenses</t>
  </si>
  <si>
    <t>TRBAA</t>
  </si>
  <si>
    <t>Amount (1)</t>
  </si>
  <si>
    <t>Annual Capital Cost TRR</t>
  </si>
  <si>
    <t>Citizens Sycamore-Penasquitos Transmission</t>
  </si>
  <si>
    <t>Line 2 less line 1.</t>
  </si>
  <si>
    <t>Difference plus interest (line 5 plus line 6).</t>
  </si>
  <si>
    <t>Line 5.</t>
  </si>
  <si>
    <t>Line 6 plus line 7.</t>
  </si>
  <si>
    <t>Line 8 plus line 9.</t>
  </si>
  <si>
    <t>Per CSPT TO Tariff, Appendix III.</t>
  </si>
  <si>
    <t>Operating Cost TRR plus Capital Cost TRR (line 10+ line 11).</t>
  </si>
  <si>
    <t>Line 12 plus line 13.</t>
  </si>
  <si>
    <t>Per Exhibit CSP-3.</t>
  </si>
  <si>
    <t>Line 2</t>
  </si>
  <si>
    <t>Effective January 1, 2023</t>
  </si>
  <si>
    <t>Annual Operating Cost Rev. Rqt. 2021 (Excl. SDG&amp;E Billed and True-Up Adj.)</t>
  </si>
  <si>
    <t>Actual Annual Operating Cost for Year 2021 (Excluding SDG&amp;E Billed)</t>
  </si>
  <si>
    <t>Interest for 12 months January 2022 through December 2022 computed per FERC Reg. 35.19a.</t>
  </si>
  <si>
    <t>Annual Operating Cost for Year 2021</t>
  </si>
  <si>
    <t>Annual Operating Cost Effective January 1, 2023 (Excl. SDG&amp;E Billed)</t>
  </si>
  <si>
    <t>Annual Operating Cost billed by SDG&amp;E Effective January 1, 2023</t>
  </si>
  <si>
    <t>Per SDG&amp;E filing effective January 1, 2023.</t>
  </si>
  <si>
    <t>Annual Operating Cost TRR Effective January 1, 2023</t>
  </si>
  <si>
    <t>Annual Base TRR Effective January 1, 2023</t>
  </si>
  <si>
    <t>Annual TRR Effective January 1, 2023</t>
  </si>
  <si>
    <t>Per CSPT Filing in FERC Docket ER21-221-000</t>
  </si>
  <si>
    <t>Calendar Year 2021 Actual Costs</t>
  </si>
  <si>
    <t>(1) From 2021 Form 1 Report, pages 320-323</t>
  </si>
  <si>
    <t>Per CSPT TO Tariff Appendix III.  TRBAA effective January 1, 2023 as filed in FERC Docket ER23-84-001.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</si>
</sst>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5" fontId="0" fillId="0" borderId="0" xfId="0" applyNumberFormat="1"/>
    <xf numFmtId="0" fontId="0" fillId="0" borderId="0" xfId="0" applyAlignment="1">
      <alignment horizontal="center"/>
    </xf>
    <xf numFmtId="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C1" zoomScaleNormal="100" workbookViewId="0">
      <selection activeCell="G26" sqref="G26"/>
    </sheetView>
  </sheetViews>
  <sheetFormatPr defaultRowHeight="15" x14ac:dyDescent="0.25"/>
  <cols>
    <col min="1" max="1" width="9" style="7"/>
    <col min="2" max="2" width="72.7109375" customWidth="1"/>
    <col min="3" max="3" width="4.7109375" customWidth="1"/>
    <col min="4" max="4" width="14.7109375" customWidth="1"/>
    <col min="5" max="5" width="4.7109375" customWidth="1"/>
    <col min="6" max="6" width="88.7109375" customWidth="1"/>
  </cols>
  <sheetData>
    <row r="1" spans="1:6" x14ac:dyDescent="0.25">
      <c r="B1" s="2" t="s">
        <v>27</v>
      </c>
      <c r="C1" s="3"/>
      <c r="D1" s="3"/>
      <c r="E1" s="3"/>
      <c r="F1" s="3"/>
    </row>
    <row r="2" spans="1:6" x14ac:dyDescent="0.25">
      <c r="B2" s="2" t="s">
        <v>0</v>
      </c>
      <c r="C2" s="3"/>
      <c r="D2" s="3"/>
      <c r="E2" s="3"/>
      <c r="F2" s="3"/>
    </row>
    <row r="3" spans="1:6" x14ac:dyDescent="0.25">
      <c r="B3" s="2" t="s">
        <v>38</v>
      </c>
      <c r="C3" s="3"/>
      <c r="D3" s="3"/>
      <c r="E3" s="3"/>
      <c r="F3" s="3"/>
    </row>
    <row r="6" spans="1:6" x14ac:dyDescent="0.25">
      <c r="A6" s="5" t="s">
        <v>16</v>
      </c>
      <c r="B6" s="5" t="s">
        <v>10</v>
      </c>
      <c r="D6" s="5" t="s">
        <v>8</v>
      </c>
      <c r="F6" s="5" t="s">
        <v>13</v>
      </c>
    </row>
    <row r="8" spans="1:6" x14ac:dyDescent="0.25">
      <c r="A8" s="7">
        <v>1</v>
      </c>
      <c r="B8" t="s">
        <v>39</v>
      </c>
      <c r="D8" s="6">
        <v>683758</v>
      </c>
      <c r="F8" t="s">
        <v>49</v>
      </c>
    </row>
    <row r="9" spans="1:6" x14ac:dyDescent="0.25">
      <c r="A9" s="7">
        <v>2</v>
      </c>
      <c r="B9" t="s">
        <v>40</v>
      </c>
      <c r="D9" s="6">
        <f>'Costs by Account'!D15</f>
        <v>454703</v>
      </c>
      <c r="F9" t="s">
        <v>36</v>
      </c>
    </row>
    <row r="10" spans="1:6" x14ac:dyDescent="0.25">
      <c r="A10" s="7">
        <v>3</v>
      </c>
      <c r="B10" t="s">
        <v>11</v>
      </c>
      <c r="D10" s="6">
        <f>D9-D8</f>
        <v>-229055</v>
      </c>
      <c r="F10" t="s">
        <v>28</v>
      </c>
    </row>
    <row r="11" spans="1:6" x14ac:dyDescent="0.25">
      <c r="A11" s="7">
        <v>4</v>
      </c>
      <c r="B11" t="s">
        <v>12</v>
      </c>
      <c r="D11" s="6">
        <f>(D10*(1+(0.0325*3/12))*(1+(0.0325*3/12))*(1+(0.036*3/12))*(1+(0.0491*3/12)))-D10</f>
        <v>-8715.6381214580906</v>
      </c>
      <c r="F11" t="s">
        <v>41</v>
      </c>
    </row>
    <row r="12" spans="1:6" x14ac:dyDescent="0.25">
      <c r="A12" s="7">
        <v>5</v>
      </c>
      <c r="B12" t="s">
        <v>14</v>
      </c>
      <c r="D12" s="6">
        <f>D10+D11</f>
        <v>-237770.63812145809</v>
      </c>
      <c r="F12" t="s">
        <v>29</v>
      </c>
    </row>
    <row r="13" spans="1:6" x14ac:dyDescent="0.25">
      <c r="D13" s="6"/>
    </row>
    <row r="14" spans="1:6" x14ac:dyDescent="0.25">
      <c r="A14" s="7">
        <v>6</v>
      </c>
      <c r="B14" t="s">
        <v>42</v>
      </c>
      <c r="D14" s="6">
        <f>D9</f>
        <v>454703</v>
      </c>
      <c r="F14" t="s">
        <v>37</v>
      </c>
    </row>
    <row r="15" spans="1:6" x14ac:dyDescent="0.25">
      <c r="A15" s="7">
        <v>7</v>
      </c>
      <c r="B15" t="s">
        <v>15</v>
      </c>
      <c r="D15" s="6">
        <f>D12</f>
        <v>-237770.63812145809</v>
      </c>
      <c r="F15" t="s">
        <v>30</v>
      </c>
    </row>
    <row r="16" spans="1:6" x14ac:dyDescent="0.25">
      <c r="A16" s="7">
        <v>8</v>
      </c>
      <c r="B16" t="s">
        <v>43</v>
      </c>
      <c r="D16" s="6">
        <f>D14+D15</f>
        <v>216932.36187854191</v>
      </c>
      <c r="F16" t="s">
        <v>31</v>
      </c>
    </row>
    <row r="17" spans="1:6" x14ac:dyDescent="0.25">
      <c r="D17" s="6"/>
    </row>
    <row r="18" spans="1:6" x14ac:dyDescent="0.25">
      <c r="A18" s="7">
        <v>9</v>
      </c>
      <c r="B18" t="s">
        <v>44</v>
      </c>
      <c r="D18" s="6">
        <v>891384</v>
      </c>
      <c r="F18" t="s">
        <v>45</v>
      </c>
    </row>
    <row r="19" spans="1:6" x14ac:dyDescent="0.25">
      <c r="D19" s="6"/>
    </row>
    <row r="20" spans="1:6" x14ac:dyDescent="0.25">
      <c r="A20" s="7">
        <v>10</v>
      </c>
      <c r="B20" s="1" t="s">
        <v>46</v>
      </c>
      <c r="D20" s="8">
        <f>D16+D18</f>
        <v>1108316.361878542</v>
      </c>
      <c r="F20" t="s">
        <v>32</v>
      </c>
    </row>
    <row r="21" spans="1:6" x14ac:dyDescent="0.25">
      <c r="D21" s="6"/>
    </row>
    <row r="22" spans="1:6" x14ac:dyDescent="0.25">
      <c r="A22" s="7">
        <v>11</v>
      </c>
      <c r="B22" t="s">
        <v>26</v>
      </c>
      <c r="D22" s="6">
        <v>2857693</v>
      </c>
      <c r="F22" t="s">
        <v>33</v>
      </c>
    </row>
    <row r="23" spans="1:6" x14ac:dyDescent="0.25">
      <c r="D23" s="6"/>
    </row>
    <row r="24" spans="1:6" x14ac:dyDescent="0.25">
      <c r="A24" s="7">
        <v>12</v>
      </c>
      <c r="B24" s="1" t="s">
        <v>47</v>
      </c>
      <c r="D24" s="8">
        <f>D20+D22</f>
        <v>3966009.3618785422</v>
      </c>
      <c r="F24" t="s">
        <v>34</v>
      </c>
    </row>
    <row r="25" spans="1:6" x14ac:dyDescent="0.25">
      <c r="D25" s="6"/>
    </row>
    <row r="26" spans="1:6" x14ac:dyDescent="0.25">
      <c r="A26" s="7">
        <v>13</v>
      </c>
      <c r="B26" t="s">
        <v>24</v>
      </c>
      <c r="D26" s="6">
        <v>-221398</v>
      </c>
      <c r="F26" t="s">
        <v>52</v>
      </c>
    </row>
    <row r="27" spans="1:6" x14ac:dyDescent="0.25">
      <c r="D27" s="6"/>
    </row>
    <row r="28" spans="1:6" x14ac:dyDescent="0.25">
      <c r="A28" s="7">
        <v>14</v>
      </c>
      <c r="B28" s="1" t="s">
        <v>48</v>
      </c>
      <c r="D28" s="8">
        <f>D24+D26</f>
        <v>3744611.3618785422</v>
      </c>
      <c r="F28" t="s">
        <v>35</v>
      </c>
    </row>
    <row r="29" spans="1:6" x14ac:dyDescent="0.25">
      <c r="D29" s="6"/>
    </row>
    <row r="30" spans="1:6" x14ac:dyDescent="0.25">
      <c r="D30" s="6"/>
    </row>
    <row r="31" spans="1:6" x14ac:dyDescent="0.25">
      <c r="D31" s="6"/>
    </row>
    <row r="32" spans="1:6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</sheetData>
  <pageMargins left="0.7" right="0.7" top="0.75" bottom="0.75" header="0.3" footer="0.3"/>
  <pageSetup scale="62" orientation="landscape" r:id="rId1"/>
  <headerFooter>
    <oddHeader>&amp;RExhibit CSP-2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8"/>
  <sheetViews>
    <sheetView zoomScaleNormal="100" workbookViewId="0">
      <selection activeCell="D15" sqref="D15"/>
    </sheetView>
  </sheetViews>
  <sheetFormatPr defaultRowHeight="15" x14ac:dyDescent="0.25"/>
  <cols>
    <col min="1" max="1" width="9" style="7"/>
    <col min="2" max="2" width="24.7109375" customWidth="1"/>
    <col min="3" max="3" width="36.7109375" customWidth="1"/>
    <col min="4" max="8" width="12.7109375" customWidth="1"/>
  </cols>
  <sheetData>
    <row r="1" spans="1:4" x14ac:dyDescent="0.25">
      <c r="B1" s="2" t="s">
        <v>27</v>
      </c>
      <c r="C1" s="2"/>
      <c r="D1" s="3"/>
    </row>
    <row r="2" spans="1:4" x14ac:dyDescent="0.25">
      <c r="B2" s="2" t="s">
        <v>0</v>
      </c>
      <c r="C2" s="2"/>
      <c r="D2" s="3"/>
    </row>
    <row r="3" spans="1:4" x14ac:dyDescent="0.25">
      <c r="B3" s="2" t="s">
        <v>50</v>
      </c>
      <c r="C3" s="2"/>
      <c r="D3" s="3"/>
    </row>
    <row r="4" spans="1:4" x14ac:dyDescent="0.25">
      <c r="B4" s="2"/>
      <c r="C4" s="2"/>
      <c r="D4" s="3"/>
    </row>
    <row r="6" spans="1:4" x14ac:dyDescent="0.25">
      <c r="A6" s="5" t="s">
        <v>16</v>
      </c>
      <c r="B6" s="2" t="s">
        <v>1</v>
      </c>
      <c r="C6" s="5" t="s">
        <v>17</v>
      </c>
      <c r="D6" s="5" t="s">
        <v>25</v>
      </c>
    </row>
    <row r="8" spans="1:4" x14ac:dyDescent="0.25">
      <c r="A8" s="7">
        <v>1</v>
      </c>
      <c r="B8" s="4" t="s">
        <v>2</v>
      </c>
      <c r="C8" s="4" t="s">
        <v>22</v>
      </c>
      <c r="D8" s="6">
        <v>18000</v>
      </c>
    </row>
    <row r="9" spans="1:4" x14ac:dyDescent="0.25">
      <c r="A9" s="7">
        <v>2</v>
      </c>
      <c r="B9" t="s">
        <v>3</v>
      </c>
      <c r="C9" t="s">
        <v>18</v>
      </c>
      <c r="D9" s="6">
        <v>366406</v>
      </c>
    </row>
    <row r="10" spans="1:4" x14ac:dyDescent="0.25">
      <c r="A10" s="7">
        <v>3</v>
      </c>
      <c r="B10" t="s">
        <v>4</v>
      </c>
      <c r="C10" t="s">
        <v>19</v>
      </c>
      <c r="D10" s="6">
        <v>36017</v>
      </c>
    </row>
    <row r="11" spans="1:4" x14ac:dyDescent="0.25">
      <c r="A11" s="7">
        <v>4</v>
      </c>
      <c r="B11" t="s">
        <v>5</v>
      </c>
      <c r="C11" t="s">
        <v>20</v>
      </c>
      <c r="D11" s="6">
        <v>0</v>
      </c>
    </row>
    <row r="12" spans="1:4" x14ac:dyDescent="0.25">
      <c r="A12" s="7">
        <v>5</v>
      </c>
      <c r="B12" t="s">
        <v>6</v>
      </c>
      <c r="C12" t="s">
        <v>21</v>
      </c>
      <c r="D12" s="6">
        <v>29103</v>
      </c>
    </row>
    <row r="13" spans="1:4" x14ac:dyDescent="0.25">
      <c r="A13" s="7">
        <v>6</v>
      </c>
      <c r="B13" t="s">
        <v>7</v>
      </c>
      <c r="C13" t="s">
        <v>23</v>
      </c>
      <c r="D13" s="6">
        <v>5177</v>
      </c>
    </row>
    <row r="14" spans="1:4" x14ac:dyDescent="0.25">
      <c r="D14" s="6"/>
    </row>
    <row r="15" spans="1:4" x14ac:dyDescent="0.25">
      <c r="A15" s="7">
        <v>7</v>
      </c>
      <c r="B15" t="s">
        <v>9</v>
      </c>
      <c r="D15" s="6">
        <f>SUM(D8:D14)</f>
        <v>454703</v>
      </c>
    </row>
    <row r="18" spans="2:2" x14ac:dyDescent="0.25">
      <c r="B18" t="s">
        <v>51</v>
      </c>
    </row>
  </sheetData>
  <pageMargins left="0.7" right="0.7" top="0.75" bottom="0.75" header="0.3" footer="0.3"/>
  <pageSetup orientation="portrait" r:id="rId1"/>
  <headerFooter>
    <oddHeader>&amp;RExhibit CSP-3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True-Up Summary</vt:lpstr>
      <vt:lpstr>Costs by Account</vt:lpstr>
      <vt:lpstr>'Costs by Account'!Print_Area</vt:lpstr>
      <vt:lpstr>'True-Up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Ashley M. Bond</cp:lastModifiedBy>
  <cp:lastPrinted>2022-09-29T19:13:01Z</cp:lastPrinted>
  <dcterms:created xsi:type="dcterms:W3CDTF">2013-04-25T16:44:33Z</dcterms:created>
  <dcterms:modified xsi:type="dcterms:W3CDTF">2022-10-25T17:10:59Z</dcterms:modified>
</cp:coreProperties>
</file>