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\AppData\Local\Worldox\ZMS\003\0332\01\"/>
    </mc:Choice>
  </mc:AlternateContent>
  <xr:revisionPtr revIDLastSave="0" documentId="13_ncr:1_{05E33F66-6785-41B5-8AE5-36A8BA7F96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ue-Up Summary" sheetId="1" r:id="rId1"/>
    <sheet name="Costs by Account" sheetId="4" r:id="rId2"/>
  </sheets>
  <definedNames>
    <definedName name="_xlnm.Print_Area" localSheetId="1">'Costs by Account'!$A$1:$D$19</definedName>
    <definedName name="_xlnm.Print_Area" localSheetId="0">'True-Up Summary'!$A$1:$F$28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5" i="4" l="1"/>
  <c r="D9" i="1" s="1"/>
  <c r="D10" i="1" l="1"/>
  <c r="D12" i="1" s="1"/>
  <c r="D15" i="1" s="1"/>
  <c r="D16" i="1" s="1"/>
  <c r="D20" i="1" s="1"/>
  <c r="D24" i="1" s="1"/>
  <c r="D28" i="1" s="1"/>
</calcChain>
</file>

<file path=xl/sharedStrings.xml><?xml version="1.0" encoding="utf-8"?>
<sst xmlns="http://schemas.openxmlformats.org/spreadsheetml/2006/main" count="56" uniqueCount="53">
  <si>
    <t>Operating Cost True-Up</t>
  </si>
  <si>
    <t>FERC Account Number</t>
  </si>
  <si>
    <t>Account 561.4</t>
  </si>
  <si>
    <t>Account 923</t>
  </si>
  <si>
    <t>Account 924</t>
  </si>
  <si>
    <t>Account 925</t>
  </si>
  <si>
    <t>Account 928</t>
  </si>
  <si>
    <t>Account 930.2</t>
  </si>
  <si>
    <t>Amount</t>
  </si>
  <si>
    <t>Total</t>
  </si>
  <si>
    <t>Item</t>
  </si>
  <si>
    <t>Difference</t>
  </si>
  <si>
    <t>Interest on Difference</t>
  </si>
  <si>
    <t>Notes</t>
  </si>
  <si>
    <t>True-Up Adjustment</t>
  </si>
  <si>
    <t>Plus: True-Up Adjustment</t>
  </si>
  <si>
    <t>Line No.</t>
  </si>
  <si>
    <t>Account Name</t>
  </si>
  <si>
    <t>Outside Services Employed</t>
  </si>
  <si>
    <t>Property Insurance</t>
  </si>
  <si>
    <t>Injuries and Damages</t>
  </si>
  <si>
    <t>Regulatory Commission Expenses</t>
  </si>
  <si>
    <t xml:space="preserve">Scheduling, System Control and Dispatch </t>
  </si>
  <si>
    <t>Miscellaneous General Expenses</t>
  </si>
  <si>
    <t>TRBAA</t>
  </si>
  <si>
    <t>Amount (1)</t>
  </si>
  <si>
    <t>Annual Capital Cost TRR</t>
  </si>
  <si>
    <t>Line 8 plus line 9</t>
  </si>
  <si>
    <t>Citizens Sycamore-Penasquitos Transmission</t>
  </si>
  <si>
    <t>Line 2 less line 1.</t>
  </si>
  <si>
    <t>Line 5</t>
  </si>
  <si>
    <t>Line 6 plus line 7</t>
  </si>
  <si>
    <t>Difference plus interest (line 5 plus line 6)</t>
  </si>
  <si>
    <t>Per CSPT TO Tariff, Appendix III</t>
  </si>
  <si>
    <t>Operating Cost TRR plus Capital Cost TRR (line 10+ line 11)</t>
  </si>
  <si>
    <t>Line 12 plus line 13</t>
  </si>
  <si>
    <t>Effective January 1, 2021</t>
  </si>
  <si>
    <t>Total Annual Operating Cost Rev. Rqt. 2019 (Excluding SDG&amp;E Billed)</t>
  </si>
  <si>
    <t>(1) From 2019 Form 1 Report, pages 321 and 323</t>
  </si>
  <si>
    <t>Calendar Year 2019 Actual Costs</t>
  </si>
  <si>
    <t>Actual Annual Operating Cost for Year 2019 (Excluding SDG&amp;E Billed)</t>
  </si>
  <si>
    <t>Interest for 12 months January 2020 through December 2020 computed per FERC Reg. 35.19a.</t>
  </si>
  <si>
    <t>Annual Operating Cost (Extrapolated from Sept 23 - Dec 31, 2019 Actual)</t>
  </si>
  <si>
    <t>Prorated to Period Sept 23 - Dec 31, 2019; $185,210 multiplied by 100 days divided by 365 days.</t>
  </si>
  <si>
    <t>$187,331 divided by 100 days multiplied by 365 days.</t>
  </si>
  <si>
    <t>Per SDG&amp;E filing effective January 1, 2021</t>
  </si>
  <si>
    <t>From Exhibit CSP-3 (For period Sept 23 - Dec 31, 2019).</t>
  </si>
  <si>
    <t>TRBAA To Be Effective January 1, 2021</t>
  </si>
  <si>
    <r>
      <t xml:space="preserve">Annual Operating Cost Effective January 1, </t>
    </r>
    <r>
      <rPr>
        <strike/>
        <sz val="11"/>
        <color rgb="FFFF0000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(Excl. SDG&amp;E Billed)</t>
    </r>
  </si>
  <si>
    <r>
      <t xml:space="preserve">Annual Operating Cost billed by SDG&amp;E Effective January 1, </t>
    </r>
    <r>
      <rPr>
        <strike/>
        <sz val="11"/>
        <color rgb="FFFF0000"/>
        <rFont val="Calibri"/>
        <family val="2"/>
        <scheme val="minor"/>
      </rPr>
      <t>2020</t>
    </r>
    <r>
      <rPr>
        <sz val="11"/>
        <color rgb="FFFF0000"/>
        <rFont val="Calibri"/>
        <family val="2"/>
        <scheme val="minor"/>
      </rPr>
      <t xml:space="preserve"> 2021</t>
    </r>
  </si>
  <si>
    <r>
      <t xml:space="preserve">Annual Operating Cost TRR Effective January 1, </t>
    </r>
    <r>
      <rPr>
        <b/>
        <strike/>
        <sz val="11"/>
        <color rgb="FFFF0000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2021</t>
    </r>
  </si>
  <si>
    <r>
      <t xml:space="preserve">Annual Base TRR Effective January 1, </t>
    </r>
    <r>
      <rPr>
        <b/>
        <strike/>
        <sz val="11"/>
        <color rgb="FFFF0000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2021</t>
    </r>
  </si>
  <si>
    <r>
      <t xml:space="preserve">Annual TRR Effective January 1, </t>
    </r>
    <r>
      <rPr>
        <b/>
        <strike/>
        <sz val="11"/>
        <color rgb="FFFF0000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</si>
</sst>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5" fontId="0" fillId="0" borderId="0" xfId="0" applyNumberFormat="1"/>
    <xf numFmtId="0" fontId="0" fillId="0" borderId="0" xfId="0" applyAlignment="1">
      <alignment horizontal="center"/>
    </xf>
    <xf numFmtId="5" fontId="1" fillId="0" borderId="0" xfId="0" applyNumberFormat="1" applyFont="1"/>
    <xf numFmtId="5" fontId="0" fillId="0" borderId="0" xfId="0" applyNumberFormat="1" applyFill="1"/>
    <xf numFmtId="0" fontId="0" fillId="0" borderId="0" xfId="0" applyFill="1"/>
    <xf numFmtId="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21" zoomScaleNormal="100" workbookViewId="0">
      <selection activeCell="B26" sqref="B26"/>
    </sheetView>
  </sheetViews>
  <sheetFormatPr defaultRowHeight="14.5" x14ac:dyDescent="0.35"/>
  <cols>
    <col min="1" max="1" width="9.08984375" style="7"/>
    <col min="2" max="2" width="72.7265625" customWidth="1"/>
    <col min="3" max="3" width="4.7265625" customWidth="1"/>
    <col min="4" max="4" width="14.7265625" customWidth="1"/>
    <col min="5" max="5" width="4.7265625" customWidth="1"/>
    <col min="6" max="6" width="88.7265625" customWidth="1"/>
  </cols>
  <sheetData>
    <row r="1" spans="1:6" x14ac:dyDescent="0.35">
      <c r="B1" s="2" t="s">
        <v>28</v>
      </c>
      <c r="C1" s="3"/>
      <c r="D1" s="3"/>
      <c r="E1" s="3"/>
      <c r="F1" s="3"/>
    </row>
    <row r="2" spans="1:6" x14ac:dyDescent="0.35">
      <c r="B2" s="2" t="s">
        <v>0</v>
      </c>
      <c r="C2" s="3"/>
      <c r="D2" s="3"/>
      <c r="E2" s="3"/>
      <c r="F2" s="3"/>
    </row>
    <row r="3" spans="1:6" x14ac:dyDescent="0.35">
      <c r="B3" s="2" t="s">
        <v>36</v>
      </c>
      <c r="C3" s="3"/>
      <c r="D3" s="3"/>
      <c r="E3" s="3"/>
      <c r="F3" s="3"/>
    </row>
    <row r="6" spans="1:6" x14ac:dyDescent="0.35">
      <c r="A6" s="5" t="s">
        <v>16</v>
      </c>
      <c r="B6" s="5" t="s">
        <v>10</v>
      </c>
      <c r="D6" s="5" t="s">
        <v>8</v>
      </c>
      <c r="F6" s="5" t="s">
        <v>13</v>
      </c>
    </row>
    <row r="8" spans="1:6" x14ac:dyDescent="0.35">
      <c r="A8" s="7">
        <v>1</v>
      </c>
      <c r="B8" t="s">
        <v>37</v>
      </c>
      <c r="D8" s="6">
        <v>50742</v>
      </c>
      <c r="F8" t="s">
        <v>43</v>
      </c>
    </row>
    <row r="9" spans="1:6" x14ac:dyDescent="0.35">
      <c r="A9" s="7">
        <v>2</v>
      </c>
      <c r="B9" t="s">
        <v>40</v>
      </c>
      <c r="D9" s="6">
        <f>'Costs by Account'!D15</f>
        <v>187331</v>
      </c>
      <c r="F9" t="s">
        <v>46</v>
      </c>
    </row>
    <row r="10" spans="1:6" x14ac:dyDescent="0.35">
      <c r="A10" s="7">
        <v>3</v>
      </c>
      <c r="B10" t="s">
        <v>11</v>
      </c>
      <c r="D10" s="6">
        <f>D9-D8</f>
        <v>136589</v>
      </c>
      <c r="F10" t="s">
        <v>29</v>
      </c>
    </row>
    <row r="11" spans="1:6" x14ac:dyDescent="0.35">
      <c r="A11" s="7">
        <v>4</v>
      </c>
      <c r="B11" t="s">
        <v>12</v>
      </c>
      <c r="D11" s="9">
        <f>(D10*(1+(0.0496*3/12))*(1+(0.0475*3/12))*(1+(0.0343*3/12))*(1+(0.0343*3/12)))-D10</f>
        <v>5745.8099676292331</v>
      </c>
      <c r="F11" s="10" t="s">
        <v>41</v>
      </c>
    </row>
    <row r="12" spans="1:6" x14ac:dyDescent="0.35">
      <c r="A12" s="7">
        <v>5</v>
      </c>
      <c r="B12" t="s">
        <v>14</v>
      </c>
      <c r="D12" s="6">
        <f>D10+D11</f>
        <v>142334.80996762923</v>
      </c>
      <c r="F12" t="s">
        <v>32</v>
      </c>
    </row>
    <row r="13" spans="1:6" x14ac:dyDescent="0.35">
      <c r="D13" s="6"/>
    </row>
    <row r="14" spans="1:6" x14ac:dyDescent="0.35">
      <c r="A14" s="7">
        <v>6</v>
      </c>
      <c r="B14" t="s">
        <v>42</v>
      </c>
      <c r="D14" s="6">
        <v>683758</v>
      </c>
      <c r="F14" t="s">
        <v>44</v>
      </c>
    </row>
    <row r="15" spans="1:6" x14ac:dyDescent="0.35">
      <c r="A15" s="7">
        <v>7</v>
      </c>
      <c r="B15" t="s">
        <v>15</v>
      </c>
      <c r="D15" s="6">
        <f>D12</f>
        <v>142334.80996762923</v>
      </c>
      <c r="F15" t="s">
        <v>30</v>
      </c>
    </row>
    <row r="16" spans="1:6" x14ac:dyDescent="0.35">
      <c r="A16" s="7">
        <v>8</v>
      </c>
      <c r="B16" t="s">
        <v>48</v>
      </c>
      <c r="D16" s="6">
        <f>D14+D15</f>
        <v>826092.80996762926</v>
      </c>
      <c r="F16" t="s">
        <v>31</v>
      </c>
    </row>
    <row r="17" spans="1:6" x14ac:dyDescent="0.35">
      <c r="D17" s="6"/>
    </row>
    <row r="18" spans="1:6" x14ac:dyDescent="0.35">
      <c r="A18" s="7">
        <v>9</v>
      </c>
      <c r="B18" t="s">
        <v>49</v>
      </c>
      <c r="D18" s="9">
        <v>813000</v>
      </c>
      <c r="F18" t="s">
        <v>45</v>
      </c>
    </row>
    <row r="19" spans="1:6" x14ac:dyDescent="0.35">
      <c r="D19" s="6"/>
    </row>
    <row r="20" spans="1:6" x14ac:dyDescent="0.35">
      <c r="A20" s="7">
        <v>10</v>
      </c>
      <c r="B20" s="1" t="s">
        <v>50</v>
      </c>
      <c r="D20" s="8">
        <f>D16+D18</f>
        <v>1639092.8099676291</v>
      </c>
      <c r="F20" t="s">
        <v>27</v>
      </c>
    </row>
    <row r="21" spans="1:6" x14ac:dyDescent="0.35">
      <c r="D21" s="6"/>
    </row>
    <row r="22" spans="1:6" x14ac:dyDescent="0.35">
      <c r="A22" s="7">
        <v>11</v>
      </c>
      <c r="B22" t="s">
        <v>26</v>
      </c>
      <c r="D22" s="6">
        <v>2857693</v>
      </c>
      <c r="F22" t="s">
        <v>33</v>
      </c>
    </row>
    <row r="23" spans="1:6" x14ac:dyDescent="0.35">
      <c r="D23" s="6"/>
    </row>
    <row r="24" spans="1:6" x14ac:dyDescent="0.35">
      <c r="A24" s="7">
        <v>12</v>
      </c>
      <c r="B24" s="1" t="s">
        <v>51</v>
      </c>
      <c r="D24" s="8">
        <f>D20+D22</f>
        <v>4496785.8099676296</v>
      </c>
      <c r="F24" t="s">
        <v>34</v>
      </c>
    </row>
    <row r="25" spans="1:6" x14ac:dyDescent="0.35">
      <c r="D25" s="6"/>
    </row>
    <row r="26" spans="1:6" x14ac:dyDescent="0.35">
      <c r="A26" s="7">
        <v>13</v>
      </c>
      <c r="B26" t="s">
        <v>24</v>
      </c>
      <c r="D26" s="11">
        <v>0</v>
      </c>
      <c r="F26" s="10" t="s">
        <v>47</v>
      </c>
    </row>
    <row r="27" spans="1:6" x14ac:dyDescent="0.35">
      <c r="D27" s="6"/>
    </row>
    <row r="28" spans="1:6" x14ac:dyDescent="0.35">
      <c r="A28" s="7">
        <v>14</v>
      </c>
      <c r="B28" s="1" t="s">
        <v>52</v>
      </c>
      <c r="D28" s="8">
        <f>D24+D26</f>
        <v>4496785.8099676296</v>
      </c>
      <c r="F28" t="s">
        <v>35</v>
      </c>
    </row>
    <row r="29" spans="1:6" x14ac:dyDescent="0.35">
      <c r="D29" s="6"/>
    </row>
    <row r="30" spans="1:6" x14ac:dyDescent="0.35">
      <c r="D30" s="6"/>
    </row>
    <row r="31" spans="1:6" x14ac:dyDescent="0.35">
      <c r="D31" s="6"/>
    </row>
    <row r="32" spans="1:6" x14ac:dyDescent="0.35">
      <c r="D32" s="6"/>
    </row>
    <row r="33" spans="4:4" x14ac:dyDescent="0.35">
      <c r="D33" s="6"/>
    </row>
    <row r="34" spans="4:4" x14ac:dyDescent="0.35">
      <c r="D34" s="6"/>
    </row>
    <row r="35" spans="4:4" x14ac:dyDescent="0.35">
      <c r="D35" s="6"/>
    </row>
    <row r="36" spans="4:4" x14ac:dyDescent="0.35">
      <c r="D36" s="6"/>
    </row>
    <row r="37" spans="4:4" x14ac:dyDescent="0.35">
      <c r="D37" s="6"/>
    </row>
  </sheetData>
  <pageMargins left="0.7" right="0.7" top="0.75" bottom="0.75" header="0.3" footer="0.3"/>
  <pageSetup scale="62" orientation="landscape" r:id="rId1"/>
  <headerFooter>
    <oddHeader>&amp;RExhibit CSP-2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"/>
  <sheetViews>
    <sheetView zoomScaleNormal="100" workbookViewId="0">
      <selection activeCell="B1" sqref="B1"/>
    </sheetView>
  </sheetViews>
  <sheetFormatPr defaultRowHeight="14.5" x14ac:dyDescent="0.35"/>
  <cols>
    <col min="1" max="1" width="9.08984375" style="7"/>
    <col min="2" max="2" width="24.7265625" customWidth="1"/>
    <col min="3" max="3" width="36.7265625" customWidth="1"/>
    <col min="4" max="8" width="12.7265625" customWidth="1"/>
  </cols>
  <sheetData>
    <row r="1" spans="1:4" x14ac:dyDescent="0.35">
      <c r="B1" s="2" t="s">
        <v>28</v>
      </c>
      <c r="C1" s="2"/>
      <c r="D1" s="3"/>
    </row>
    <row r="2" spans="1:4" x14ac:dyDescent="0.35">
      <c r="B2" s="2" t="s">
        <v>0</v>
      </c>
      <c r="C2" s="2"/>
      <c r="D2" s="3"/>
    </row>
    <row r="3" spans="1:4" x14ac:dyDescent="0.35">
      <c r="B3" s="2" t="s">
        <v>39</v>
      </c>
      <c r="C3" s="2"/>
      <c r="D3" s="3"/>
    </row>
    <row r="4" spans="1:4" x14ac:dyDescent="0.35">
      <c r="B4" s="2"/>
      <c r="C4" s="2"/>
      <c r="D4" s="3"/>
    </row>
    <row r="6" spans="1:4" x14ac:dyDescent="0.35">
      <c r="A6" s="5" t="s">
        <v>16</v>
      </c>
      <c r="B6" s="2" t="s">
        <v>1</v>
      </c>
      <c r="C6" s="5" t="s">
        <v>17</v>
      </c>
      <c r="D6" s="5" t="s">
        <v>25</v>
      </c>
    </row>
    <row r="8" spans="1:4" x14ac:dyDescent="0.35">
      <c r="A8" s="7">
        <v>1</v>
      </c>
      <c r="B8" s="4" t="s">
        <v>2</v>
      </c>
      <c r="C8" s="4" t="s">
        <v>22</v>
      </c>
      <c r="D8" s="6">
        <v>4000</v>
      </c>
    </row>
    <row r="9" spans="1:4" x14ac:dyDescent="0.35">
      <c r="A9" s="7">
        <v>2</v>
      </c>
      <c r="B9" t="s">
        <v>3</v>
      </c>
      <c r="C9" t="s">
        <v>18</v>
      </c>
      <c r="D9" s="6">
        <v>146656</v>
      </c>
    </row>
    <row r="10" spans="1:4" x14ac:dyDescent="0.35">
      <c r="A10" s="7">
        <v>3</v>
      </c>
      <c r="B10" t="s">
        <v>4</v>
      </c>
      <c r="C10" t="s">
        <v>19</v>
      </c>
      <c r="D10" s="6">
        <v>8803</v>
      </c>
    </row>
    <row r="11" spans="1:4" x14ac:dyDescent="0.35">
      <c r="A11" s="7">
        <v>4</v>
      </c>
      <c r="B11" t="s">
        <v>5</v>
      </c>
      <c r="C11" t="s">
        <v>20</v>
      </c>
      <c r="D11" s="6">
        <v>0</v>
      </c>
    </row>
    <row r="12" spans="1:4" x14ac:dyDescent="0.35">
      <c r="A12" s="7">
        <v>5</v>
      </c>
      <c r="B12" t="s">
        <v>6</v>
      </c>
      <c r="C12" t="s">
        <v>21</v>
      </c>
      <c r="D12" s="6">
        <v>26457</v>
      </c>
    </row>
    <row r="13" spans="1:4" x14ac:dyDescent="0.35">
      <c r="A13" s="7">
        <v>6</v>
      </c>
      <c r="B13" t="s">
        <v>7</v>
      </c>
      <c r="C13" t="s">
        <v>23</v>
      </c>
      <c r="D13" s="6">
        <v>1415</v>
      </c>
    </row>
    <row r="14" spans="1:4" x14ac:dyDescent="0.35">
      <c r="D14" s="6"/>
    </row>
    <row r="15" spans="1:4" x14ac:dyDescent="0.35">
      <c r="A15" s="7">
        <v>7</v>
      </c>
      <c r="B15" t="s">
        <v>9</v>
      </c>
      <c r="D15" s="6">
        <f>SUM(D8:D14)</f>
        <v>187331</v>
      </c>
    </row>
    <row r="18" spans="2:2" x14ac:dyDescent="0.35">
      <c r="B18" s="10" t="s">
        <v>38</v>
      </c>
    </row>
  </sheetData>
  <pageMargins left="0.7" right="0.7" top="0.75" bottom="0.75" header="0.3" footer="0.3"/>
  <pageSetup orientation="portrait" r:id="rId1"/>
  <headerFooter>
    <oddHeader>&amp;RExhibit CSP-3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True-Up Summary</vt:lpstr>
      <vt:lpstr>Costs by Account</vt:lpstr>
      <vt:lpstr>'Costs by Account'!Print_Area</vt:lpstr>
      <vt:lpstr>'True-Up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Ashley M. Bond</cp:lastModifiedBy>
  <cp:lastPrinted>2020-03-20T22:31:38Z</cp:lastPrinted>
  <dcterms:created xsi:type="dcterms:W3CDTF">2013-04-25T16:44:33Z</dcterms:created>
  <dcterms:modified xsi:type="dcterms:W3CDTF">2020-07-31T19:28:13Z</dcterms:modified>
</cp:coreProperties>
</file>